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240"/>
  </bookViews>
  <sheets>
    <sheet name="Horaires réforme" sheetId="1" r:id="rId1"/>
    <sheet name="Evaluations items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/>
  <c r="C33"/>
  <c r="B30"/>
  <c r="F30" l="1"/>
  <c r="E30"/>
  <c r="H30" s="1"/>
  <c r="C19"/>
  <c r="D19" s="1"/>
  <c r="E19" s="1"/>
  <c r="C20"/>
  <c r="D20" s="1"/>
  <c r="E20" s="1"/>
  <c r="C21"/>
  <c r="D21" s="1"/>
  <c r="E21" s="1"/>
  <c r="C22"/>
  <c r="D22" s="1"/>
  <c r="E22" s="1"/>
  <c r="C23"/>
  <c r="D23" s="1"/>
  <c r="E23" s="1"/>
  <c r="C24"/>
  <c r="D24" s="1"/>
  <c r="E24" s="1"/>
  <c r="C25"/>
  <c r="D25" s="1"/>
  <c r="E25" s="1"/>
  <c r="C26"/>
  <c r="D26" s="1"/>
  <c r="E26" s="1"/>
  <c r="C27"/>
  <c r="D27" s="1"/>
  <c r="E27" s="1"/>
  <c r="C28"/>
  <c r="D28" s="1"/>
  <c r="E28" s="1"/>
  <c r="C29"/>
  <c r="D29" s="1"/>
  <c r="E29" s="1"/>
  <c r="C18"/>
  <c r="F2"/>
  <c r="G2" s="1"/>
  <c r="F3"/>
  <c r="G3" s="1"/>
  <c r="F4"/>
  <c r="G4" s="1"/>
  <c r="F5"/>
  <c r="G5" s="1"/>
  <c r="F6"/>
  <c r="G6" s="1"/>
  <c r="F7"/>
  <c r="G7" s="1"/>
  <c r="F8"/>
  <c r="G8" s="1"/>
  <c r="F9"/>
  <c r="G9" s="1"/>
  <c r="F10"/>
  <c r="G10" s="1"/>
  <c r="F11"/>
  <c r="G11" s="1"/>
  <c r="F12"/>
  <c r="G12" s="1"/>
  <c r="F13"/>
  <c r="G13" s="1"/>
  <c r="C14"/>
  <c r="D14"/>
  <c r="E14"/>
  <c r="B14"/>
  <c r="D18" l="1"/>
  <c r="E18" s="1"/>
  <c r="F18" s="1"/>
  <c r="C30"/>
  <c r="G18"/>
  <c r="H18"/>
  <c r="H26"/>
  <c r="G26"/>
  <c r="F26"/>
  <c r="H22"/>
  <c r="G22"/>
  <c r="F22"/>
  <c r="F28"/>
  <c r="H28"/>
  <c r="G28"/>
  <c r="H27"/>
  <c r="F27"/>
  <c r="G27"/>
  <c r="G19"/>
  <c r="H19"/>
  <c r="F19"/>
  <c r="F20"/>
  <c r="G20"/>
  <c r="H20"/>
  <c r="H23"/>
  <c r="G23"/>
  <c r="F23"/>
  <c r="G29"/>
  <c r="F29"/>
  <c r="H29"/>
  <c r="G25"/>
  <c r="F25"/>
  <c r="H25"/>
  <c r="G21"/>
  <c r="F21"/>
  <c r="H21"/>
  <c r="F24"/>
  <c r="H24"/>
  <c r="G24"/>
  <c r="F14"/>
  <c r="G30"/>
  <c r="J32" i="1"/>
  <c r="G32"/>
  <c r="M19" l="1"/>
  <c r="M18"/>
  <c r="H30"/>
  <c r="H21"/>
  <c r="H25"/>
  <c r="H29"/>
  <c r="E21"/>
  <c r="E25"/>
  <c r="E29"/>
  <c r="F29" s="1"/>
  <c r="E30"/>
  <c r="B20"/>
  <c r="D20" s="1"/>
  <c r="B21"/>
  <c r="D21" s="1"/>
  <c r="B24"/>
  <c r="D24" s="1"/>
  <c r="B25"/>
  <c r="D25" s="1"/>
  <c r="B28"/>
  <c r="D28" s="1"/>
  <c r="B29"/>
  <c r="D29" s="1"/>
  <c r="F3"/>
  <c r="B19" s="1"/>
  <c r="F4"/>
  <c r="F5"/>
  <c r="F6"/>
  <c r="B22" s="1"/>
  <c r="F7"/>
  <c r="B23" s="1"/>
  <c r="F8"/>
  <c r="F9"/>
  <c r="F10"/>
  <c r="B26" s="1"/>
  <c r="F11"/>
  <c r="B27" s="1"/>
  <c r="F12"/>
  <c r="F13"/>
  <c r="F2"/>
  <c r="B18" s="1"/>
  <c r="C14"/>
  <c r="D14"/>
  <c r="E14"/>
  <c r="B14"/>
  <c r="H27" l="1"/>
  <c r="E27"/>
  <c r="D27"/>
  <c r="H23"/>
  <c r="E23"/>
  <c r="D23"/>
  <c r="H19"/>
  <c r="E19"/>
  <c r="E18"/>
  <c r="H18"/>
  <c r="I18" s="1"/>
  <c r="I32" s="1"/>
  <c r="C18"/>
  <c r="H26"/>
  <c r="E26"/>
  <c r="D26"/>
  <c r="D32" s="1"/>
  <c r="H22"/>
  <c r="E22"/>
  <c r="F22" s="1"/>
  <c r="F32" s="1"/>
  <c r="D22"/>
  <c r="F14"/>
  <c r="E28"/>
  <c r="E24"/>
  <c r="E20"/>
  <c r="H28"/>
  <c r="H24"/>
  <c r="H20"/>
  <c r="C29"/>
</calcChain>
</file>

<file path=xl/sharedStrings.xml><?xml version="1.0" encoding="utf-8"?>
<sst xmlns="http://schemas.openxmlformats.org/spreadsheetml/2006/main" count="90" uniqueCount="35">
  <si>
    <t>Français</t>
  </si>
  <si>
    <t>Discipline</t>
  </si>
  <si>
    <t>6ème</t>
  </si>
  <si>
    <t>5ème</t>
  </si>
  <si>
    <t>4ème</t>
  </si>
  <si>
    <t>3ème</t>
  </si>
  <si>
    <t>Mathématiques</t>
  </si>
  <si>
    <t>Anglais</t>
  </si>
  <si>
    <t>Espagnol</t>
  </si>
  <si>
    <t>Histoire-géographie</t>
  </si>
  <si>
    <t>Science et vie de la Terre</t>
  </si>
  <si>
    <t>Technologie</t>
  </si>
  <si>
    <t>Arts plastiques</t>
  </si>
  <si>
    <t>Education physique et sportive</t>
  </si>
  <si>
    <t>Culture Kanak</t>
  </si>
  <si>
    <t>Enseignements obligatoire</t>
  </si>
  <si>
    <t>Sciences physiques</t>
  </si>
  <si>
    <t>Musique</t>
  </si>
  <si>
    <t>Totaux</t>
  </si>
  <si>
    <t>4 niveaux</t>
  </si>
  <si>
    <t>4x2 niveaux</t>
  </si>
  <si>
    <t>4x3 niveaux</t>
  </si>
  <si>
    <t>Plein temps</t>
  </si>
  <si>
    <t>Temps partiel ou HSA</t>
  </si>
  <si>
    <t>Equipe pédagogique</t>
  </si>
  <si>
    <t>Marge Prof</t>
  </si>
  <si>
    <t>Postes disponibles</t>
  </si>
  <si>
    <t>Poids pédagogique</t>
  </si>
  <si>
    <t>Evaluations Items</t>
  </si>
  <si>
    <t>Evaluations/an/1 classe</t>
  </si>
  <si>
    <t>2 classes</t>
  </si>
  <si>
    <t>3 classes</t>
  </si>
  <si>
    <t>4 classes</t>
  </si>
  <si>
    <t>An</t>
  </si>
  <si>
    <t>Langue kanak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</si>
</sst>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"/>
  <sheetViews>
    <sheetView tabSelected="1" workbookViewId="0">
      <selection activeCell="J30" sqref="J30"/>
    </sheetView>
  </sheetViews>
  <sheetFormatPr baseColWidth="10" defaultRowHeight="15"/>
  <cols>
    <col min="1" max="1" width="46.42578125" style="1" customWidth="1"/>
    <col min="2" max="2" width="23.7109375" style="1" customWidth="1"/>
    <col min="3" max="3" width="17" style="1" customWidth="1"/>
    <col min="4" max="4" width="25.28515625" style="1" customWidth="1"/>
    <col min="5" max="5" width="22.42578125" style="1" customWidth="1"/>
    <col min="6" max="6" width="16.28515625" style="1" customWidth="1"/>
    <col min="7" max="7" width="26.85546875" style="1" customWidth="1"/>
    <col min="8" max="8" width="20.7109375" style="1" customWidth="1"/>
    <col min="9" max="9" width="15.140625" style="1" customWidth="1"/>
    <col min="10" max="10" width="25.140625" style="1" customWidth="1"/>
    <col min="11" max="16384" width="11.42578125" style="1"/>
  </cols>
  <sheetData>
    <row r="1" spans="1:6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18</v>
      </c>
    </row>
    <row r="2" spans="1:6">
      <c r="A2" s="1" t="s">
        <v>0</v>
      </c>
      <c r="B2" s="1">
        <v>5.5</v>
      </c>
      <c r="C2" s="1">
        <v>5</v>
      </c>
      <c r="D2" s="1">
        <v>4</v>
      </c>
      <c r="E2" s="1">
        <v>4</v>
      </c>
      <c r="F2" s="1">
        <f>SUM(B2:E2)</f>
        <v>18.5</v>
      </c>
    </row>
    <row r="3" spans="1:6">
      <c r="A3" s="1" t="s">
        <v>6</v>
      </c>
      <c r="B3" s="1">
        <v>4.5</v>
      </c>
      <c r="C3" s="1">
        <v>4</v>
      </c>
      <c r="D3" s="1">
        <v>3.5</v>
      </c>
      <c r="E3" s="1">
        <v>4</v>
      </c>
      <c r="F3" s="1">
        <f t="shared" ref="F3:F13" si="0">SUM(B3:E3)</f>
        <v>16</v>
      </c>
    </row>
    <row r="4" spans="1:6">
      <c r="A4" s="1" t="s">
        <v>7</v>
      </c>
      <c r="B4" s="1">
        <v>3.5</v>
      </c>
      <c r="C4" s="1">
        <v>3</v>
      </c>
      <c r="D4" s="1">
        <v>3.5</v>
      </c>
      <c r="E4" s="1">
        <v>3</v>
      </c>
      <c r="F4" s="1">
        <f t="shared" si="0"/>
        <v>13</v>
      </c>
    </row>
    <row r="5" spans="1:6">
      <c r="A5" s="1" t="s">
        <v>8</v>
      </c>
      <c r="B5" s="1">
        <v>0</v>
      </c>
      <c r="C5" s="1">
        <v>2</v>
      </c>
      <c r="D5" s="1">
        <v>2.5</v>
      </c>
      <c r="E5" s="1">
        <v>2</v>
      </c>
      <c r="F5" s="1">
        <f t="shared" si="0"/>
        <v>6.5</v>
      </c>
    </row>
    <row r="6" spans="1:6">
      <c r="A6" s="1" t="s">
        <v>9</v>
      </c>
      <c r="B6" s="1">
        <v>3</v>
      </c>
      <c r="C6" s="1">
        <v>3</v>
      </c>
      <c r="D6" s="1">
        <v>3</v>
      </c>
      <c r="E6" s="1">
        <v>3.5</v>
      </c>
      <c r="F6" s="1">
        <f t="shared" si="0"/>
        <v>12.5</v>
      </c>
    </row>
    <row r="7" spans="1:6">
      <c r="A7" s="1" t="s">
        <v>10</v>
      </c>
      <c r="B7" s="1">
        <v>2</v>
      </c>
      <c r="C7" s="1">
        <v>1.5</v>
      </c>
      <c r="D7" s="1">
        <v>1.5</v>
      </c>
      <c r="E7" s="1">
        <v>1.5</v>
      </c>
      <c r="F7" s="1">
        <f t="shared" si="0"/>
        <v>6.5</v>
      </c>
    </row>
    <row r="8" spans="1:6">
      <c r="A8" s="1" t="s">
        <v>11</v>
      </c>
      <c r="B8" s="1">
        <v>1</v>
      </c>
      <c r="C8" s="1">
        <v>1.5</v>
      </c>
      <c r="D8" s="1">
        <v>1.5</v>
      </c>
      <c r="E8" s="1">
        <v>1.5</v>
      </c>
      <c r="F8" s="1">
        <f t="shared" si="0"/>
        <v>5.5</v>
      </c>
    </row>
    <row r="9" spans="1:6">
      <c r="A9" s="1" t="s">
        <v>16</v>
      </c>
      <c r="B9" s="1">
        <v>1</v>
      </c>
      <c r="C9" s="1">
        <v>1.5</v>
      </c>
      <c r="D9" s="1">
        <v>1.5</v>
      </c>
      <c r="E9" s="1">
        <v>1.5</v>
      </c>
      <c r="F9" s="1">
        <f t="shared" si="0"/>
        <v>5.5</v>
      </c>
    </row>
    <row r="10" spans="1:6">
      <c r="A10" s="1" t="s">
        <v>12</v>
      </c>
      <c r="B10" s="1">
        <v>1</v>
      </c>
      <c r="C10" s="1">
        <v>1</v>
      </c>
      <c r="D10" s="1">
        <v>1</v>
      </c>
      <c r="E10" s="1">
        <v>1</v>
      </c>
      <c r="F10" s="1">
        <f t="shared" si="0"/>
        <v>4</v>
      </c>
    </row>
    <row r="11" spans="1:6">
      <c r="A11" s="1" t="s">
        <v>17</v>
      </c>
      <c r="B11" s="1">
        <v>1</v>
      </c>
      <c r="C11" s="1">
        <v>1</v>
      </c>
      <c r="D11" s="1">
        <v>1</v>
      </c>
      <c r="E11" s="1">
        <v>1</v>
      </c>
      <c r="F11" s="1">
        <f t="shared" si="0"/>
        <v>4</v>
      </c>
    </row>
    <row r="12" spans="1:6">
      <c r="A12" s="1" t="s">
        <v>13</v>
      </c>
      <c r="B12" s="1">
        <v>4</v>
      </c>
      <c r="C12" s="1">
        <v>3</v>
      </c>
      <c r="D12" s="1">
        <v>3</v>
      </c>
      <c r="E12" s="1">
        <v>3</v>
      </c>
      <c r="F12" s="1">
        <f t="shared" si="0"/>
        <v>13</v>
      </c>
    </row>
    <row r="13" spans="1:6">
      <c r="A13" s="1" t="s">
        <v>14</v>
      </c>
      <c r="B13" s="1">
        <v>0.5</v>
      </c>
      <c r="C13" s="1">
        <v>0</v>
      </c>
      <c r="D13" s="1">
        <v>0</v>
      </c>
      <c r="E13" s="1">
        <v>0</v>
      </c>
      <c r="F13" s="1">
        <f t="shared" si="0"/>
        <v>0.5</v>
      </c>
    </row>
    <row r="14" spans="1:6">
      <c r="A14" s="1" t="s">
        <v>15</v>
      </c>
      <c r="B14" s="1">
        <f>SUM(B2:B13)</f>
        <v>27</v>
      </c>
      <c r="C14" s="1">
        <f t="shared" ref="C14:F14" si="1">SUM(C2:C13)</f>
        <v>26.5</v>
      </c>
      <c r="D14" s="1">
        <f t="shared" si="1"/>
        <v>26</v>
      </c>
      <c r="E14" s="1">
        <f t="shared" si="1"/>
        <v>26</v>
      </c>
      <c r="F14" s="1">
        <f t="shared" si="1"/>
        <v>105.5</v>
      </c>
    </row>
    <row r="17" spans="1:13">
      <c r="A17" s="2" t="s">
        <v>1</v>
      </c>
      <c r="B17" s="2" t="s">
        <v>19</v>
      </c>
      <c r="C17" s="2" t="s">
        <v>22</v>
      </c>
      <c r="D17" s="2" t="s">
        <v>23</v>
      </c>
      <c r="E17" s="2" t="s">
        <v>20</v>
      </c>
      <c r="F17" s="2" t="s">
        <v>22</v>
      </c>
      <c r="G17" s="2" t="s">
        <v>23</v>
      </c>
      <c r="H17" s="2" t="s">
        <v>21</v>
      </c>
      <c r="I17" s="2" t="s">
        <v>22</v>
      </c>
      <c r="J17" s="2" t="s">
        <v>23</v>
      </c>
    </row>
    <row r="18" spans="1:13">
      <c r="A18" s="1" t="s">
        <v>0</v>
      </c>
      <c r="B18" s="1">
        <f>F2</f>
        <v>18.5</v>
      </c>
      <c r="C18" s="4">
        <f>B18/18</f>
        <v>1.0277777777777777</v>
      </c>
      <c r="D18" s="1">
        <v>0.5</v>
      </c>
      <c r="E18" s="1">
        <f t="shared" ref="E18:E30" si="2">B18*2</f>
        <v>37</v>
      </c>
      <c r="F18" s="3">
        <v>2</v>
      </c>
      <c r="G18" s="1">
        <v>1</v>
      </c>
      <c r="H18" s="1">
        <f t="shared" ref="H18:H30" si="3">B18*3</f>
        <v>55.5</v>
      </c>
      <c r="I18" s="3">
        <f>H18/18</f>
        <v>3.0833333333333335</v>
      </c>
      <c r="J18" s="1">
        <v>1.5</v>
      </c>
      <c r="K18" s="1">
        <v>2</v>
      </c>
      <c r="L18" s="1">
        <v>18</v>
      </c>
      <c r="M18" s="1">
        <f>L18*2</f>
        <v>36</v>
      </c>
    </row>
    <row r="19" spans="1:13">
      <c r="A19" s="1" t="s">
        <v>6</v>
      </c>
      <c r="B19" s="1">
        <f t="shared" ref="B19:B29" si="4">F3</f>
        <v>16</v>
      </c>
      <c r="C19" s="4">
        <v>0</v>
      </c>
      <c r="D19" s="1">
        <v>16</v>
      </c>
      <c r="E19" s="1">
        <f t="shared" si="2"/>
        <v>32</v>
      </c>
      <c r="F19" s="3">
        <v>1</v>
      </c>
      <c r="G19" s="1">
        <v>14</v>
      </c>
      <c r="H19" s="1">
        <f t="shared" si="3"/>
        <v>48</v>
      </c>
      <c r="I19" s="1">
        <v>2</v>
      </c>
      <c r="J19" s="1">
        <v>12</v>
      </c>
      <c r="K19" s="1">
        <v>3</v>
      </c>
      <c r="L19" s="1">
        <v>18</v>
      </c>
      <c r="M19" s="1">
        <f>L19*3</f>
        <v>54</v>
      </c>
    </row>
    <row r="20" spans="1:13">
      <c r="A20" s="1" t="s">
        <v>7</v>
      </c>
      <c r="B20" s="1">
        <f t="shared" si="4"/>
        <v>13</v>
      </c>
      <c r="C20" s="4">
        <v>0</v>
      </c>
      <c r="D20" s="1">
        <f>B20</f>
        <v>13</v>
      </c>
      <c r="E20" s="1">
        <f t="shared" si="2"/>
        <v>26</v>
      </c>
      <c r="F20" s="3">
        <v>1</v>
      </c>
      <c r="G20" s="1">
        <v>8</v>
      </c>
      <c r="H20" s="1">
        <f t="shared" si="3"/>
        <v>39</v>
      </c>
      <c r="I20" s="1">
        <v>2</v>
      </c>
      <c r="J20" s="1">
        <v>3</v>
      </c>
    </row>
    <row r="21" spans="1:13">
      <c r="A21" s="1" t="s">
        <v>8</v>
      </c>
      <c r="B21" s="1">
        <f t="shared" si="4"/>
        <v>6.5</v>
      </c>
      <c r="C21" s="4">
        <v>0</v>
      </c>
      <c r="D21" s="1">
        <f t="shared" ref="D21:D29" si="5">B21</f>
        <v>6.5</v>
      </c>
      <c r="E21" s="1">
        <f t="shared" si="2"/>
        <v>13</v>
      </c>
      <c r="F21" s="3">
        <v>0</v>
      </c>
      <c r="G21" s="1">
        <v>13</v>
      </c>
      <c r="H21" s="1">
        <f t="shared" si="3"/>
        <v>19.5</v>
      </c>
      <c r="I21" s="1">
        <v>1</v>
      </c>
      <c r="J21" s="1">
        <v>1.5</v>
      </c>
    </row>
    <row r="22" spans="1:13">
      <c r="A22" s="1" t="s">
        <v>9</v>
      </c>
      <c r="B22" s="1">
        <f t="shared" si="4"/>
        <v>12.5</v>
      </c>
      <c r="C22" s="4">
        <v>0</v>
      </c>
      <c r="D22" s="1">
        <f t="shared" si="5"/>
        <v>12.5</v>
      </c>
      <c r="E22" s="1">
        <f t="shared" si="2"/>
        <v>25</v>
      </c>
      <c r="F22" s="3">
        <f t="shared" ref="F22:F29" si="6">E22/18</f>
        <v>1.3888888888888888</v>
      </c>
      <c r="G22" s="1">
        <v>7</v>
      </c>
      <c r="H22" s="1">
        <f t="shared" si="3"/>
        <v>37.5</v>
      </c>
      <c r="I22" s="1">
        <v>1</v>
      </c>
      <c r="J22" s="1">
        <v>1.5</v>
      </c>
    </row>
    <row r="23" spans="1:13">
      <c r="A23" s="1" t="s">
        <v>10</v>
      </c>
      <c r="B23" s="1">
        <f t="shared" si="4"/>
        <v>6.5</v>
      </c>
      <c r="C23" s="4">
        <v>0</v>
      </c>
      <c r="D23" s="1">
        <f t="shared" si="5"/>
        <v>6.5</v>
      </c>
      <c r="E23" s="1">
        <f t="shared" si="2"/>
        <v>13</v>
      </c>
      <c r="F23" s="3">
        <v>0</v>
      </c>
      <c r="G23" s="1">
        <v>13</v>
      </c>
      <c r="H23" s="1">
        <f t="shared" si="3"/>
        <v>19.5</v>
      </c>
      <c r="I23" s="1">
        <v>1</v>
      </c>
      <c r="J23" s="1">
        <v>1.5</v>
      </c>
    </row>
    <row r="24" spans="1:13">
      <c r="A24" s="1" t="s">
        <v>11</v>
      </c>
      <c r="B24" s="1">
        <f t="shared" si="4"/>
        <v>5.5</v>
      </c>
      <c r="C24" s="4">
        <v>0</v>
      </c>
      <c r="D24" s="1">
        <f t="shared" si="5"/>
        <v>5.5</v>
      </c>
      <c r="E24" s="1">
        <f t="shared" si="2"/>
        <v>11</v>
      </c>
      <c r="F24" s="3">
        <v>0</v>
      </c>
      <c r="G24" s="1">
        <v>11</v>
      </c>
      <c r="H24" s="1">
        <f t="shared" si="3"/>
        <v>16.5</v>
      </c>
      <c r="I24" s="1">
        <v>0</v>
      </c>
      <c r="J24" s="1">
        <v>16.5</v>
      </c>
    </row>
    <row r="25" spans="1:13">
      <c r="A25" s="1" t="s">
        <v>16</v>
      </c>
      <c r="B25" s="1">
        <f t="shared" si="4"/>
        <v>5.5</v>
      </c>
      <c r="C25" s="4">
        <v>0</v>
      </c>
      <c r="D25" s="1">
        <f t="shared" si="5"/>
        <v>5.5</v>
      </c>
      <c r="E25" s="1">
        <f t="shared" si="2"/>
        <v>11</v>
      </c>
      <c r="F25" s="3">
        <v>0</v>
      </c>
      <c r="G25" s="1">
        <v>11</v>
      </c>
      <c r="H25" s="1">
        <f t="shared" si="3"/>
        <v>16.5</v>
      </c>
      <c r="I25" s="1">
        <v>0</v>
      </c>
      <c r="J25" s="1">
        <v>16.5</v>
      </c>
    </row>
    <row r="26" spans="1:13">
      <c r="A26" s="1" t="s">
        <v>12</v>
      </c>
      <c r="B26" s="1">
        <f t="shared" si="4"/>
        <v>4</v>
      </c>
      <c r="C26" s="4">
        <v>0</v>
      </c>
      <c r="D26" s="1">
        <f t="shared" si="5"/>
        <v>4</v>
      </c>
      <c r="E26" s="1">
        <f t="shared" si="2"/>
        <v>8</v>
      </c>
      <c r="F26" s="3">
        <v>0</v>
      </c>
      <c r="G26" s="1">
        <v>8</v>
      </c>
      <c r="H26" s="1">
        <f t="shared" si="3"/>
        <v>12</v>
      </c>
      <c r="I26" s="1">
        <v>0</v>
      </c>
      <c r="J26" s="1">
        <v>12</v>
      </c>
    </row>
    <row r="27" spans="1:13">
      <c r="A27" s="1" t="s">
        <v>17</v>
      </c>
      <c r="B27" s="1">
        <f t="shared" si="4"/>
        <v>4</v>
      </c>
      <c r="C27" s="4">
        <v>0</v>
      </c>
      <c r="D27" s="1">
        <f t="shared" si="5"/>
        <v>4</v>
      </c>
      <c r="E27" s="1">
        <f t="shared" si="2"/>
        <v>8</v>
      </c>
      <c r="F27" s="3">
        <v>0</v>
      </c>
      <c r="G27" s="1">
        <v>8</v>
      </c>
      <c r="H27" s="1">
        <f t="shared" si="3"/>
        <v>12</v>
      </c>
      <c r="I27" s="1">
        <v>0</v>
      </c>
      <c r="J27" s="1">
        <v>12</v>
      </c>
    </row>
    <row r="28" spans="1:13">
      <c r="A28" s="1" t="s">
        <v>13</v>
      </c>
      <c r="B28" s="1">
        <f t="shared" si="4"/>
        <v>13</v>
      </c>
      <c r="C28" s="4">
        <v>0</v>
      </c>
      <c r="D28" s="1">
        <f t="shared" si="5"/>
        <v>13</v>
      </c>
      <c r="E28" s="1">
        <f t="shared" si="2"/>
        <v>26</v>
      </c>
      <c r="F28" s="3">
        <v>1</v>
      </c>
      <c r="G28" s="1">
        <v>8</v>
      </c>
      <c r="H28" s="1">
        <f t="shared" si="3"/>
        <v>39</v>
      </c>
      <c r="I28" s="1">
        <v>2</v>
      </c>
      <c r="J28" s="1">
        <v>3</v>
      </c>
    </row>
    <row r="29" spans="1:13">
      <c r="A29" s="1" t="s">
        <v>14</v>
      </c>
      <c r="B29" s="1">
        <f t="shared" si="4"/>
        <v>0.5</v>
      </c>
      <c r="C29" s="4">
        <f t="shared" ref="C29" si="7">B29/18</f>
        <v>2.7777777777777776E-2</v>
      </c>
      <c r="D29" s="1">
        <f t="shared" si="5"/>
        <v>0.5</v>
      </c>
      <c r="E29" s="1">
        <f t="shared" si="2"/>
        <v>1</v>
      </c>
      <c r="F29" s="3">
        <f t="shared" si="6"/>
        <v>5.5555555555555552E-2</v>
      </c>
      <c r="G29" s="1">
        <v>1</v>
      </c>
      <c r="H29" s="1">
        <f t="shared" si="3"/>
        <v>1.5</v>
      </c>
      <c r="I29" s="1">
        <v>0</v>
      </c>
      <c r="J29" s="1">
        <v>1.5</v>
      </c>
    </row>
    <row r="30" spans="1:13">
      <c r="A30" s="1" t="s">
        <v>25</v>
      </c>
      <c r="B30" s="1">
        <v>12</v>
      </c>
      <c r="C30" s="4">
        <v>0</v>
      </c>
      <c r="D30" s="1">
        <v>12</v>
      </c>
      <c r="E30" s="1">
        <f t="shared" si="2"/>
        <v>24</v>
      </c>
      <c r="F30" s="1">
        <v>0</v>
      </c>
      <c r="G30" s="1">
        <v>24</v>
      </c>
      <c r="H30" s="1">
        <f t="shared" si="3"/>
        <v>36</v>
      </c>
      <c r="I30" s="1">
        <v>0</v>
      </c>
      <c r="J30" s="1">
        <v>36</v>
      </c>
    </row>
    <row r="32" spans="1:13">
      <c r="B32" s="2" t="s">
        <v>24</v>
      </c>
      <c r="C32" s="1">
        <v>1</v>
      </c>
      <c r="D32" s="4">
        <f>SUM(D18:D30)/18</f>
        <v>5.5277777777777777</v>
      </c>
      <c r="E32" s="2" t="s">
        <v>24</v>
      </c>
      <c r="F32" s="3">
        <f>SUM(F18:F30)</f>
        <v>6.4444444444444446</v>
      </c>
      <c r="G32" s="4">
        <f>SUM(G18:G30)/18</f>
        <v>7.0555555555555554</v>
      </c>
      <c r="H32" s="2" t="s">
        <v>24</v>
      </c>
      <c r="I32" s="3">
        <f>SUM(I18:I28)</f>
        <v>12.083333333333334</v>
      </c>
      <c r="J32" s="4">
        <f>SUM(J18:J30)/18</f>
        <v>6.583333333333333</v>
      </c>
    </row>
    <row r="33" spans="2:9">
      <c r="B33" s="2" t="s">
        <v>26</v>
      </c>
      <c r="C33" s="2">
        <v>6.5</v>
      </c>
      <c r="D33" s="2"/>
      <c r="E33" s="2" t="s">
        <v>26</v>
      </c>
      <c r="F33" s="2">
        <v>13</v>
      </c>
      <c r="G33" s="2"/>
      <c r="H33" s="2" t="s">
        <v>26</v>
      </c>
      <c r="I33" s="2">
        <v>17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5"/>
  <sheetViews>
    <sheetView zoomScale="85" zoomScaleNormal="85" workbookViewId="0">
      <selection activeCell="D30" sqref="D30"/>
    </sheetView>
  </sheetViews>
  <sheetFormatPr baseColWidth="10" defaultRowHeight="15"/>
  <cols>
    <col min="1" max="1" width="50" customWidth="1"/>
    <col min="2" max="2" width="27.85546875" customWidth="1"/>
    <col min="3" max="3" width="28.28515625" customWidth="1"/>
    <col min="4" max="4" width="24" customWidth="1"/>
    <col min="5" max="5" width="31.5703125" customWidth="1"/>
  </cols>
  <sheetData>
    <row r="1" spans="1:7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18</v>
      </c>
      <c r="G1" s="2" t="s">
        <v>33</v>
      </c>
    </row>
    <row r="2" spans="1:7">
      <c r="A2" s="1" t="s">
        <v>0</v>
      </c>
      <c r="B2" s="1">
        <v>5.5</v>
      </c>
      <c r="C2" s="1">
        <v>5</v>
      </c>
      <c r="D2" s="1">
        <v>4</v>
      </c>
      <c r="E2" s="1">
        <v>4</v>
      </c>
      <c r="F2" s="1">
        <f>SUM(B2:E2)</f>
        <v>18.5</v>
      </c>
      <c r="G2" s="1">
        <f>F2*35</f>
        <v>647.5</v>
      </c>
    </row>
    <row r="3" spans="1:7">
      <c r="A3" s="1" t="s">
        <v>6</v>
      </c>
      <c r="B3" s="1">
        <v>4.5</v>
      </c>
      <c r="C3" s="1">
        <v>4</v>
      </c>
      <c r="D3" s="1">
        <v>3.5</v>
      </c>
      <c r="E3" s="1">
        <v>4</v>
      </c>
      <c r="F3" s="1">
        <f t="shared" ref="F3:F13" si="0">SUM(B3:E3)</f>
        <v>16</v>
      </c>
      <c r="G3" s="1">
        <f t="shared" ref="G3:G13" si="1">F3*35</f>
        <v>560</v>
      </c>
    </row>
    <row r="4" spans="1:7">
      <c r="A4" s="1" t="s">
        <v>7</v>
      </c>
      <c r="B4" s="1">
        <v>3.5</v>
      </c>
      <c r="C4" s="1">
        <v>3</v>
      </c>
      <c r="D4" s="1">
        <v>3.5</v>
      </c>
      <c r="E4" s="1">
        <v>3</v>
      </c>
      <c r="F4" s="1">
        <f t="shared" si="0"/>
        <v>13</v>
      </c>
      <c r="G4" s="1">
        <f t="shared" si="1"/>
        <v>455</v>
      </c>
    </row>
    <row r="5" spans="1:7">
      <c r="A5" s="1" t="s">
        <v>8</v>
      </c>
      <c r="B5" s="1">
        <v>0</v>
      </c>
      <c r="C5" s="1">
        <v>2</v>
      </c>
      <c r="D5" s="1">
        <v>2.5</v>
      </c>
      <c r="E5" s="1">
        <v>2</v>
      </c>
      <c r="F5" s="1">
        <f t="shared" si="0"/>
        <v>6.5</v>
      </c>
      <c r="G5" s="1">
        <f t="shared" si="1"/>
        <v>227.5</v>
      </c>
    </row>
    <row r="6" spans="1:7">
      <c r="A6" s="1" t="s">
        <v>9</v>
      </c>
      <c r="B6" s="1">
        <v>3</v>
      </c>
      <c r="C6" s="1">
        <v>3</v>
      </c>
      <c r="D6" s="1">
        <v>3</v>
      </c>
      <c r="E6" s="1">
        <v>3.5</v>
      </c>
      <c r="F6" s="1">
        <f t="shared" si="0"/>
        <v>12.5</v>
      </c>
      <c r="G6" s="1">
        <f t="shared" si="1"/>
        <v>437.5</v>
      </c>
    </row>
    <row r="7" spans="1:7">
      <c r="A7" s="1" t="s">
        <v>10</v>
      </c>
      <c r="B7" s="1">
        <v>2</v>
      </c>
      <c r="C7" s="1">
        <v>1.5</v>
      </c>
      <c r="D7" s="1">
        <v>1.5</v>
      </c>
      <c r="E7" s="1">
        <v>1.5</v>
      </c>
      <c r="F7" s="1">
        <f t="shared" si="0"/>
        <v>6.5</v>
      </c>
      <c r="G7" s="1">
        <f t="shared" si="1"/>
        <v>227.5</v>
      </c>
    </row>
    <row r="8" spans="1:7">
      <c r="A8" s="1" t="s">
        <v>11</v>
      </c>
      <c r="B8" s="1">
        <v>1</v>
      </c>
      <c r="C8" s="1">
        <v>1.5</v>
      </c>
      <c r="D8" s="1">
        <v>1.5</v>
      </c>
      <c r="E8" s="1">
        <v>1.5</v>
      </c>
      <c r="F8" s="1">
        <f t="shared" si="0"/>
        <v>5.5</v>
      </c>
      <c r="G8" s="1">
        <f t="shared" si="1"/>
        <v>192.5</v>
      </c>
    </row>
    <row r="9" spans="1:7">
      <c r="A9" s="1" t="s">
        <v>16</v>
      </c>
      <c r="B9" s="1">
        <v>1</v>
      </c>
      <c r="C9" s="1">
        <v>1.5</v>
      </c>
      <c r="D9" s="1">
        <v>1.5</v>
      </c>
      <c r="E9" s="1">
        <v>1.5</v>
      </c>
      <c r="F9" s="1">
        <f t="shared" si="0"/>
        <v>5.5</v>
      </c>
      <c r="G9" s="1">
        <f t="shared" si="1"/>
        <v>192.5</v>
      </c>
    </row>
    <row r="10" spans="1:7">
      <c r="A10" s="1" t="s">
        <v>12</v>
      </c>
      <c r="B10" s="1">
        <v>1</v>
      </c>
      <c r="C10" s="1">
        <v>1</v>
      </c>
      <c r="D10" s="1">
        <v>1</v>
      </c>
      <c r="E10" s="1">
        <v>1</v>
      </c>
      <c r="F10" s="1">
        <f t="shared" si="0"/>
        <v>4</v>
      </c>
      <c r="G10" s="1">
        <f t="shared" si="1"/>
        <v>140</v>
      </c>
    </row>
    <row r="11" spans="1:7">
      <c r="A11" s="1" t="s">
        <v>17</v>
      </c>
      <c r="B11" s="1">
        <v>1</v>
      </c>
      <c r="C11" s="1">
        <v>1</v>
      </c>
      <c r="D11" s="1">
        <v>1</v>
      </c>
      <c r="E11" s="1">
        <v>1</v>
      </c>
      <c r="F11" s="1">
        <f t="shared" si="0"/>
        <v>4</v>
      </c>
      <c r="G11" s="1">
        <f t="shared" si="1"/>
        <v>140</v>
      </c>
    </row>
    <row r="12" spans="1:7">
      <c r="A12" s="1" t="s">
        <v>13</v>
      </c>
      <c r="B12" s="1">
        <v>4</v>
      </c>
      <c r="C12" s="1">
        <v>3</v>
      </c>
      <c r="D12" s="1">
        <v>3</v>
      </c>
      <c r="E12" s="1">
        <v>3</v>
      </c>
      <c r="F12" s="1">
        <f t="shared" si="0"/>
        <v>13</v>
      </c>
      <c r="G12" s="1">
        <f t="shared" si="1"/>
        <v>455</v>
      </c>
    </row>
    <row r="13" spans="1:7">
      <c r="A13" s="1" t="s">
        <v>14</v>
      </c>
      <c r="B13" s="1">
        <v>0.5</v>
      </c>
      <c r="C13" s="1">
        <v>0</v>
      </c>
      <c r="D13" s="1">
        <v>0</v>
      </c>
      <c r="E13" s="1">
        <v>0</v>
      </c>
      <c r="F13" s="1">
        <f t="shared" si="0"/>
        <v>0.5</v>
      </c>
      <c r="G13" s="1">
        <f t="shared" si="1"/>
        <v>17.5</v>
      </c>
    </row>
    <row r="14" spans="1:7">
      <c r="A14" s="1" t="s">
        <v>15</v>
      </c>
      <c r="B14" s="1">
        <f>SUM(B2:B13)</f>
        <v>27</v>
      </c>
      <c r="C14" s="1">
        <f t="shared" ref="C14:F14" si="2">SUM(C2:C13)</f>
        <v>26.5</v>
      </c>
      <c r="D14" s="1">
        <f t="shared" si="2"/>
        <v>26</v>
      </c>
      <c r="E14" s="1">
        <f t="shared" si="2"/>
        <v>26</v>
      </c>
      <c r="F14" s="1">
        <f t="shared" si="2"/>
        <v>105.5</v>
      </c>
    </row>
    <row r="17" spans="1:8">
      <c r="A17" s="5" t="s">
        <v>1</v>
      </c>
      <c r="B17" s="2" t="s">
        <v>18</v>
      </c>
      <c r="C17" s="5" t="s">
        <v>27</v>
      </c>
      <c r="D17" s="5" t="s">
        <v>28</v>
      </c>
      <c r="E17" s="5" t="s">
        <v>29</v>
      </c>
      <c r="F17" s="5" t="s">
        <v>30</v>
      </c>
      <c r="G17" s="5" t="s">
        <v>31</v>
      </c>
      <c r="H17" s="5" t="s">
        <v>32</v>
      </c>
    </row>
    <row r="18" spans="1:8">
      <c r="A18" t="s">
        <v>0</v>
      </c>
      <c r="B18" s="1">
        <v>18.5</v>
      </c>
      <c r="C18" s="4">
        <f>B18/($B$30/100)</f>
        <v>16.371681415929206</v>
      </c>
      <c r="D18" s="3">
        <f>C18*3.06</f>
        <v>50.097345132743371</v>
      </c>
      <c r="E18" s="3">
        <f>D18/4</f>
        <v>12.524336283185843</v>
      </c>
      <c r="F18" s="3">
        <f>E18*2</f>
        <v>25.048672566371685</v>
      </c>
      <c r="G18" s="3">
        <f>E18*3</f>
        <v>37.573008849557525</v>
      </c>
      <c r="H18" s="3">
        <f>E18*4</f>
        <v>50.097345132743371</v>
      </c>
    </row>
    <row r="19" spans="1:8">
      <c r="A19" t="s">
        <v>6</v>
      </c>
      <c r="B19" s="1">
        <v>16</v>
      </c>
      <c r="C19" s="4">
        <f t="shared" ref="C19:C29" si="3">B19/($B$30/100)</f>
        <v>14.159292035398231</v>
      </c>
      <c r="D19" s="3">
        <f t="shared" ref="D19:D29" si="4">C19*3.06</f>
        <v>43.327433628318587</v>
      </c>
      <c r="E19" s="3">
        <f t="shared" ref="E19:E30" si="5">D19/4</f>
        <v>10.831858407079647</v>
      </c>
      <c r="F19" s="3">
        <f t="shared" ref="F19:F29" si="6">E19*2</f>
        <v>21.663716814159294</v>
      </c>
      <c r="G19" s="3">
        <f t="shared" ref="G19:G29" si="7">E19*3</f>
        <v>32.495575221238937</v>
      </c>
      <c r="H19" s="3">
        <f t="shared" ref="H19:H29" si="8">E19*3</f>
        <v>32.495575221238937</v>
      </c>
    </row>
    <row r="20" spans="1:8">
      <c r="A20" t="s">
        <v>7</v>
      </c>
      <c r="B20" s="1">
        <v>13</v>
      </c>
      <c r="C20" s="4">
        <f t="shared" si="3"/>
        <v>11.504424778761063</v>
      </c>
      <c r="D20" s="3">
        <f t="shared" si="4"/>
        <v>35.203539823008853</v>
      </c>
      <c r="E20" s="3">
        <f t="shared" si="5"/>
        <v>8.8008849557522133</v>
      </c>
      <c r="F20" s="3">
        <f t="shared" si="6"/>
        <v>17.601769911504427</v>
      </c>
      <c r="G20" s="3">
        <f t="shared" si="7"/>
        <v>26.40265486725664</v>
      </c>
      <c r="H20" s="3">
        <f t="shared" si="8"/>
        <v>26.40265486725664</v>
      </c>
    </row>
    <row r="21" spans="1:8">
      <c r="A21" t="s">
        <v>8</v>
      </c>
      <c r="B21" s="1">
        <v>6.5</v>
      </c>
      <c r="C21" s="4">
        <f t="shared" si="3"/>
        <v>5.7522123893805315</v>
      </c>
      <c r="D21" s="3">
        <f t="shared" si="4"/>
        <v>17.601769911504427</v>
      </c>
      <c r="E21" s="3">
        <f t="shared" si="5"/>
        <v>4.4004424778761067</v>
      </c>
      <c r="F21" s="3">
        <f t="shared" si="6"/>
        <v>8.8008849557522133</v>
      </c>
      <c r="G21" s="3">
        <f t="shared" si="7"/>
        <v>13.20132743362832</v>
      </c>
      <c r="H21" s="3">
        <f t="shared" si="8"/>
        <v>13.20132743362832</v>
      </c>
    </row>
    <row r="22" spans="1:8">
      <c r="A22" t="s">
        <v>9</v>
      </c>
      <c r="B22" s="1">
        <v>12.5</v>
      </c>
      <c r="C22" s="4">
        <f t="shared" si="3"/>
        <v>11.061946902654869</v>
      </c>
      <c r="D22" s="3">
        <f t="shared" si="4"/>
        <v>33.849557522123902</v>
      </c>
      <c r="E22" s="3">
        <f t="shared" si="5"/>
        <v>8.4623893805309756</v>
      </c>
      <c r="F22" s="3">
        <f t="shared" si="6"/>
        <v>16.924778761061951</v>
      </c>
      <c r="G22" s="3">
        <f t="shared" si="7"/>
        <v>25.387168141592927</v>
      </c>
      <c r="H22" s="3">
        <f t="shared" si="8"/>
        <v>25.387168141592927</v>
      </c>
    </row>
    <row r="23" spans="1:8">
      <c r="A23" t="s">
        <v>10</v>
      </c>
      <c r="B23" s="1">
        <v>6.5</v>
      </c>
      <c r="C23" s="4">
        <f t="shared" si="3"/>
        <v>5.7522123893805315</v>
      </c>
      <c r="D23" s="3">
        <f t="shared" si="4"/>
        <v>17.601769911504427</v>
      </c>
      <c r="E23" s="3">
        <f t="shared" si="5"/>
        <v>4.4004424778761067</v>
      </c>
      <c r="F23" s="3">
        <f t="shared" si="6"/>
        <v>8.8008849557522133</v>
      </c>
      <c r="G23" s="3">
        <f t="shared" si="7"/>
        <v>13.20132743362832</v>
      </c>
      <c r="H23" s="3">
        <f t="shared" si="8"/>
        <v>13.20132743362832</v>
      </c>
    </row>
    <row r="24" spans="1:8">
      <c r="A24" t="s">
        <v>11</v>
      </c>
      <c r="B24" s="1">
        <v>5.5</v>
      </c>
      <c r="C24" s="4">
        <f t="shared" si="3"/>
        <v>4.8672566371681416</v>
      </c>
      <c r="D24" s="3">
        <f t="shared" si="4"/>
        <v>14.893805309734514</v>
      </c>
      <c r="E24" s="3">
        <f t="shared" si="5"/>
        <v>3.7234513274336285</v>
      </c>
      <c r="F24" s="3">
        <f t="shared" si="6"/>
        <v>7.446902654867257</v>
      </c>
      <c r="G24" s="3">
        <f t="shared" si="7"/>
        <v>11.170353982300885</v>
      </c>
      <c r="H24" s="3">
        <f t="shared" si="8"/>
        <v>11.170353982300885</v>
      </c>
    </row>
    <row r="25" spans="1:8">
      <c r="A25" t="s">
        <v>16</v>
      </c>
      <c r="B25" s="1">
        <v>5.5</v>
      </c>
      <c r="C25" s="4">
        <f t="shared" si="3"/>
        <v>4.8672566371681416</v>
      </c>
      <c r="D25" s="3">
        <f t="shared" si="4"/>
        <v>14.893805309734514</v>
      </c>
      <c r="E25" s="3">
        <f t="shared" si="5"/>
        <v>3.7234513274336285</v>
      </c>
      <c r="F25" s="3">
        <f t="shared" si="6"/>
        <v>7.446902654867257</v>
      </c>
      <c r="G25" s="3">
        <f t="shared" si="7"/>
        <v>11.170353982300885</v>
      </c>
      <c r="H25" s="3">
        <f t="shared" si="8"/>
        <v>11.170353982300885</v>
      </c>
    </row>
    <row r="26" spans="1:8">
      <c r="A26" t="s">
        <v>12</v>
      </c>
      <c r="B26" s="1">
        <v>4</v>
      </c>
      <c r="C26" s="4">
        <f t="shared" si="3"/>
        <v>3.5398230088495577</v>
      </c>
      <c r="D26" s="3">
        <f t="shared" si="4"/>
        <v>10.831858407079647</v>
      </c>
      <c r="E26" s="3">
        <f t="shared" si="5"/>
        <v>2.7079646017699117</v>
      </c>
      <c r="F26" s="3">
        <f t="shared" si="6"/>
        <v>5.4159292035398234</v>
      </c>
      <c r="G26" s="3">
        <f t="shared" si="7"/>
        <v>8.1238938053097343</v>
      </c>
      <c r="H26" s="3">
        <f t="shared" si="8"/>
        <v>8.1238938053097343</v>
      </c>
    </row>
    <row r="27" spans="1:8">
      <c r="A27" t="s">
        <v>17</v>
      </c>
      <c r="B27" s="1">
        <v>4</v>
      </c>
      <c r="C27" s="4">
        <f t="shared" si="3"/>
        <v>3.5398230088495577</v>
      </c>
      <c r="D27" s="3">
        <f t="shared" si="4"/>
        <v>10.831858407079647</v>
      </c>
      <c r="E27" s="3">
        <f t="shared" si="5"/>
        <v>2.7079646017699117</v>
      </c>
      <c r="F27" s="3">
        <f t="shared" si="6"/>
        <v>5.4159292035398234</v>
      </c>
      <c r="G27" s="3">
        <f t="shared" si="7"/>
        <v>8.1238938053097343</v>
      </c>
      <c r="H27" s="3">
        <f t="shared" si="8"/>
        <v>8.1238938053097343</v>
      </c>
    </row>
    <row r="28" spans="1:8">
      <c r="A28" t="s">
        <v>13</v>
      </c>
      <c r="B28" s="1">
        <v>13</v>
      </c>
      <c r="C28" s="4">
        <f t="shared" si="3"/>
        <v>11.504424778761063</v>
      </c>
      <c r="D28" s="3">
        <f t="shared" si="4"/>
        <v>35.203539823008853</v>
      </c>
      <c r="E28" s="3">
        <f t="shared" si="5"/>
        <v>8.8008849557522133</v>
      </c>
      <c r="F28" s="3">
        <f t="shared" si="6"/>
        <v>17.601769911504427</v>
      </c>
      <c r="G28" s="3">
        <f t="shared" si="7"/>
        <v>26.40265486725664</v>
      </c>
      <c r="H28" s="3">
        <f t="shared" si="8"/>
        <v>26.40265486725664</v>
      </c>
    </row>
    <row r="29" spans="1:8">
      <c r="A29" t="s">
        <v>14</v>
      </c>
      <c r="B29" s="1">
        <v>8</v>
      </c>
      <c r="C29" s="4">
        <f t="shared" si="3"/>
        <v>7.0796460176991154</v>
      </c>
      <c r="D29" s="3">
        <f t="shared" si="4"/>
        <v>21.663716814159294</v>
      </c>
      <c r="E29" s="3">
        <f t="shared" si="5"/>
        <v>5.4159292035398234</v>
      </c>
      <c r="F29" s="3">
        <f t="shared" si="6"/>
        <v>10.831858407079647</v>
      </c>
      <c r="G29" s="3">
        <f t="shared" si="7"/>
        <v>16.247787610619469</v>
      </c>
      <c r="H29" s="3">
        <f t="shared" si="8"/>
        <v>16.247787610619469</v>
      </c>
    </row>
    <row r="30" spans="1:8">
      <c r="A30" t="s">
        <v>15</v>
      </c>
      <c r="B30" s="1">
        <f>SUM(B18:B29)</f>
        <v>113</v>
      </c>
      <c r="C30" s="4">
        <f>SUM(C18:C29)</f>
        <v>100</v>
      </c>
      <c r="D30" s="1">
        <v>306</v>
      </c>
      <c r="E30" s="3">
        <f t="shared" si="5"/>
        <v>76.5</v>
      </c>
      <c r="F30" s="3">
        <f>E30*2</f>
        <v>153</v>
      </c>
      <c r="G30" s="3">
        <f>E30*3</f>
        <v>229.5</v>
      </c>
      <c r="H30" s="3">
        <f>E30*3</f>
        <v>229.5</v>
      </c>
    </row>
    <row r="31" spans="1:8">
      <c r="A31" t="s">
        <v>34</v>
      </c>
      <c r="B31" s="1">
        <v>2</v>
      </c>
    </row>
    <row r="33" spans="3:5">
      <c r="C33" s="6">
        <f>SUM(C18:C29)</f>
        <v>100</v>
      </c>
    </row>
    <row r="35" spans="3:5">
      <c r="E35">
        <f>77*4</f>
        <v>308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Horaires réforme</vt:lpstr>
      <vt:lpstr>Evaluations items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Service-civique-ASEE</cp:lastModifiedBy>
  <dcterms:created xsi:type="dcterms:W3CDTF">2017-05-23T04:52:45Z</dcterms:created>
  <dcterms:modified xsi:type="dcterms:W3CDTF">2017-06-05T04:58:11Z</dcterms:modified>
</cp:coreProperties>
</file>